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C:\Users\anna.akerlund\Downloads\"/>
    </mc:Choice>
  </mc:AlternateContent>
  <xr:revisionPtr revIDLastSave="0" documentId="13_ncr:1_{4C5A7EB2-583F-4A59-A800-F74BE99A0E6C}" xr6:coauthVersionLast="47" xr6:coauthVersionMax="47" xr10:uidLastSave="{00000000-0000-0000-0000-000000000000}"/>
  <bookViews>
    <workbookView xWindow="-110" yWindow="-110" windowWidth="19420" windowHeight="10300" xr2:uid="{00000000-000D-0000-FFFF-FFFF00000000}"/>
  </bookViews>
  <sheets>
    <sheet name="Alternativa nyckeltal Besqab" sheetId="3" r:id="rId1"/>
  </sheet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6" i="3" l="1"/>
  <c r="B126" i="3"/>
  <c r="E125" i="3"/>
  <c r="E126" i="3" s="1"/>
  <c r="D125" i="3"/>
  <c r="D126" i="3" s="1"/>
  <c r="C118" i="3"/>
  <c r="B118" i="3"/>
  <c r="E117" i="3"/>
  <c r="E118" i="3" s="1"/>
  <c r="D117" i="3"/>
  <c r="D118" i="3" s="1"/>
  <c r="C96" i="3"/>
  <c r="C98" i="3" s="1"/>
  <c r="D96" i="3"/>
  <c r="D98" i="3" s="1"/>
  <c r="E96" i="3"/>
  <c r="E98" i="3" s="1"/>
  <c r="B96" i="3"/>
  <c r="B98" i="3" s="1"/>
  <c r="E107" i="3"/>
  <c r="E109" i="3" s="1"/>
  <c r="D107" i="3"/>
  <c r="D109" i="3" s="1"/>
  <c r="C107" i="3"/>
  <c r="C109" i="3" s="1"/>
  <c r="B107" i="3"/>
  <c r="B109" i="3" s="1"/>
  <c r="B85" i="3"/>
  <c r="C85" i="3"/>
  <c r="C74" i="3"/>
  <c r="B74" i="3"/>
  <c r="C73" i="3"/>
  <c r="C75" i="3" s="1"/>
  <c r="B73" i="3"/>
  <c r="B75" i="3" s="1"/>
  <c r="C84" i="3"/>
  <c r="C86" i="3" s="1"/>
  <c r="B84" i="3"/>
  <c r="B86" i="3" s="1"/>
  <c r="D65" i="3"/>
  <c r="E65" i="3"/>
  <c r="D56" i="3"/>
  <c r="E56" i="3"/>
  <c r="C56" i="3"/>
  <c r="B56" i="3"/>
  <c r="C65" i="3"/>
  <c r="B65" i="3"/>
  <c r="E47" i="3"/>
  <c r="D47" i="3"/>
  <c r="C47" i="3"/>
  <c r="B47" i="3"/>
  <c r="B39" i="3"/>
  <c r="E39" i="3"/>
  <c r="D39" i="3"/>
  <c r="C39" i="3"/>
  <c r="E30" i="3"/>
  <c r="D30" i="3"/>
  <c r="C30" i="3"/>
  <c r="B30" i="3"/>
  <c r="E23" i="3"/>
  <c r="D23" i="3"/>
  <c r="C23" i="3"/>
  <c r="B23" i="3"/>
  <c r="E15" i="3"/>
  <c r="D15" i="3"/>
  <c r="C15" i="3"/>
  <c r="B15" i="3"/>
  <c r="C8" i="3"/>
  <c r="D8" i="3"/>
  <c r="E8" i="3"/>
  <c r="B8" i="3"/>
</calcChain>
</file>

<file path=xl/sharedStrings.xml><?xml version="1.0" encoding="utf-8"?>
<sst xmlns="http://schemas.openxmlformats.org/spreadsheetml/2006/main" count="133" uniqueCount="50">
  <si>
    <t>Balansomslutning</t>
  </si>
  <si>
    <t>Nettoomsättning</t>
  </si>
  <si>
    <t>Bruttoresultat</t>
  </si>
  <si>
    <t>Bruttoresultat som andel av nettoomsättningen i procent.</t>
  </si>
  <si>
    <t>Bruttomarginal, %</t>
  </si>
  <si>
    <t>jan–dec 2025</t>
  </si>
  <si>
    <t>jan–dec 2024</t>
  </si>
  <si>
    <t>okt–dec 2025</t>
  </si>
  <si>
    <t>okt–dec 2024</t>
  </si>
  <si>
    <t>Bruttomarginal, IFRS</t>
  </si>
  <si>
    <t>Bruttomarginal, Segment</t>
  </si>
  <si>
    <t>Rörelsemarginal, IFRS</t>
  </si>
  <si>
    <t>Rörelsemarginal, Segment</t>
  </si>
  <si>
    <t>Rörelseresultatet som andel av nettoomsättningen 
i procent.</t>
  </si>
  <si>
    <t xml:space="preserve">Rörelseresultat
</t>
  </si>
  <si>
    <t>Resultat per aktie, IFRS</t>
  </si>
  <si>
    <t>Resultat per aktie, Segment</t>
  </si>
  <si>
    <t>Periodens resultat efter skatt hänförligt till moderbolagets aktieägare, reducerat med preferensaktiernas företrä_x0002_desrätt till utdelning för perioden, utbetalt under året, i förhållande till vägt genomsnittligt antal stamaktier, före och efter utspädning.</t>
  </si>
  <si>
    <t xml:space="preserve">Periodens resultat </t>
  </si>
  <si>
    <t xml:space="preserve">Utdelning preferensaktier
</t>
  </si>
  <si>
    <t>Genomsnittligt antal stamaktier</t>
  </si>
  <si>
    <t>Resultat per aktie</t>
  </si>
  <si>
    <t>Soliditet, Segment</t>
  </si>
  <si>
    <t>Soliditet, IFRS</t>
  </si>
  <si>
    <t>Eget kapital i förhållande till balansomslutning i procent</t>
  </si>
  <si>
    <t xml:space="preserve">Eget kapital
</t>
  </si>
  <si>
    <t>Soliditet</t>
  </si>
  <si>
    <t>Avkastning på eget kapital, IFRS</t>
  </si>
  <si>
    <t>Avkastning på eget kapital, Segment</t>
  </si>
  <si>
    <t>Periodens resultat hänförligt till stamaktieägarna dividerat med genomsnittligt eget kapital hänförligt till stamaktie_x0002_ägarna. Vid del av år sker omräkning till helårstal</t>
  </si>
  <si>
    <t xml:space="preserve">Periodens resultat hänförligt till stamaktieägarna </t>
  </si>
  <si>
    <t xml:space="preserve">Genomsnittligt eget kapital hänförligt till stamaktieägarna
</t>
  </si>
  <si>
    <t>Periodens resultat hänförligt till stamaktieägarna dividerat med genomsnittligt eget kapital hänförligt till stamaktieägarna. Vid del av år sker omräkning till helårstal</t>
  </si>
  <si>
    <t>Periodens resultat</t>
  </si>
  <si>
    <t>A. Periodens resultat</t>
  </si>
  <si>
    <t xml:space="preserve">B. Utdelning preferensaktier
</t>
  </si>
  <si>
    <t>Periodens resultat hänförligt till stamaktieägarna (A-B)</t>
  </si>
  <si>
    <t>Eget kapital per stamaktie, IFRS</t>
  </si>
  <si>
    <t>Eget kapital per stamaktie, Segment</t>
  </si>
  <si>
    <t>Eget kapital reducerat med värdet av samtliga uteståen_x0002_de preferensaktier per balansdagen. Värdet av samtliga utestående preferensaktier har beräknats som 100 kronor multiplicerat med antalet preferensaktier per balansdagen. 100 kronor motsvarar det belopp per preferensaktie som innehavaren har företrädesrätt till, före stamaktier, vid bolagets eventuella upplösning.</t>
  </si>
  <si>
    <t>Justerat eget kapital (A-B)</t>
  </si>
  <si>
    <t>Eget kapital (A)</t>
  </si>
  <si>
    <t xml:space="preserve">Värde utestående preferensaktier (B)
</t>
  </si>
  <si>
    <t xml:space="preserve">Antal utestående stamaktier
</t>
  </si>
  <si>
    <t>Aktiekurs genom eget kapital per aktie, IFRS</t>
  </si>
  <si>
    <t>Aktiekursen vid periodens utgång dividerat med eget kapital per aktie hänförligt till stamaktieägarna</t>
  </si>
  <si>
    <t>Eget kapital per stamaktie</t>
  </si>
  <si>
    <t xml:space="preserve">Aktiekurs periodens utgång
</t>
  </si>
  <si>
    <t>Aktiekurs genom eget kapital per aktie, Segment</t>
  </si>
  <si>
    <t>ALTERNATIVA NYCKELTAL OKT-DEC &amp; JAN-DEC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</si>
</sst>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 _k_r_-;\-* #,##0.00\ _k_r_-;_-* &quot;-&quot;??\ _k_r_-;_-@_-"/>
    <numFmt numFmtId="165" formatCode="0.0"/>
    <numFmt numFmtId="166" formatCode="#,##0.00_);\(#,##0.00\)"/>
    <numFmt numFmtId="167" formatCode="_-* #,##0_ _k_r_-;\-* #,##0_ _k_r_-;_-* &quot;-&quot;_ _k_r_-;_-@_-"/>
    <numFmt numFmtId="168" formatCode="_-* #,##0&quot; kr&quot;_-;\-* #,##0&quot; kr&quot;_-;_-* &quot;-&quot;&quot; kr&quot;_-;_-@_-"/>
    <numFmt numFmtId="169" formatCode="0.0%"/>
    <numFmt numFmtId="170" formatCode="_-* #,##0_-;\-* #,##0_-;_-* &quot;-&quot;??_-;_-@_-"/>
  </numFmts>
  <fonts count="41">
    <font>
      <sz val="11"/>
      <color theme="1"/>
      <name val="Calibri"/>
      <family val="2"/>
      <scheme val="minor"/>
    </font>
    <font>
      <b/>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8"/>
      <name val="Calibri"/>
      <family val="2"/>
    </font>
    <font>
      <sz val="10"/>
      <color theme="1"/>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10"/>
      <name val="Calibri"/>
      <family val="2"/>
    </font>
    <font>
      <sz val="11"/>
      <color indexed="60"/>
      <name val="Calibri"/>
      <family val="2"/>
    </font>
    <font>
      <sz val="12"/>
      <name val="Helv"/>
    </font>
    <font>
      <b/>
      <sz val="18"/>
      <color indexed="56"/>
      <name val="Cambria"/>
      <family val="2"/>
    </font>
    <font>
      <b/>
      <sz val="18"/>
      <color indexed="62"/>
      <name val="Cambria"/>
      <family val="2"/>
    </font>
    <font>
      <b/>
      <sz val="11"/>
      <color indexed="63"/>
      <name val="Calibri"/>
      <family val="2"/>
    </font>
    <font>
      <sz val="10"/>
      <name val="Geneva"/>
    </font>
    <font>
      <b/>
      <sz val="10"/>
      <color indexed="0"/>
      <name val="Arial"/>
      <family val="2"/>
    </font>
    <font>
      <sz val="10"/>
      <color theme="1"/>
      <name val="Calibri"/>
      <family val="2"/>
      <scheme val="minor"/>
    </font>
    <font>
      <sz val="18"/>
      <color theme="3"/>
      <name val="Cambria"/>
      <family val="2"/>
      <scheme val="major"/>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theme="2" tint="-0.249977111117893"/>
        <bgColor indexed="64"/>
      </patternFill>
    </fill>
    <fill>
      <patternFill patternType="solid">
        <fgColor theme="3" tint="0.59999389629810485"/>
        <bgColor indexed="64"/>
      </patternFill>
    </fill>
    <fill>
      <patternFill patternType="solid">
        <fgColor theme="0" tint="-0.249977111117893"/>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s>
  <cellStyleXfs count="231">
    <xf numFmtId="0" fontId="0" fillId="0" borderId="0"/>
    <xf numFmtId="9" fontId="2" fillId="0" borderId="0" applyFont="0" applyFill="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16" fillId="11" borderId="0" applyNumberFormat="0" applyBorder="0" applyAlignment="0" applyProtection="0"/>
    <xf numFmtId="0" fontId="16" fillId="15" borderId="0" applyNumberFormat="0" applyBorder="0" applyAlignment="0" applyProtection="0"/>
    <xf numFmtId="0" fontId="16" fillId="19" borderId="0" applyNumberFormat="0" applyBorder="0" applyAlignment="0" applyProtection="0"/>
    <xf numFmtId="0" fontId="16" fillId="23" borderId="0" applyNumberFormat="0" applyBorder="0" applyAlignment="0" applyProtection="0"/>
    <xf numFmtId="0" fontId="16" fillId="27" borderId="0" applyNumberFormat="0" applyBorder="0" applyAlignment="0" applyProtection="0"/>
    <xf numFmtId="0" fontId="16" fillId="31" borderId="0" applyNumberFormat="0" applyBorder="0" applyAlignment="0" applyProtection="0"/>
    <xf numFmtId="0" fontId="2" fillId="7" borderId="8" applyNumberFormat="0" applyFont="0" applyAlignment="0" applyProtection="0"/>
    <xf numFmtId="0" fontId="11" fillId="5" borderId="4" applyNumberFormat="0" applyAlignment="0" applyProtection="0"/>
    <xf numFmtId="0" fontId="7" fillId="2" borderId="0" applyNumberFormat="0" applyBorder="0" applyAlignment="0" applyProtection="0"/>
    <xf numFmtId="0" fontId="8" fillId="3" borderId="0" applyNumberFormat="0" applyBorder="0" applyAlignment="0" applyProtection="0"/>
    <xf numFmtId="0" fontId="16" fillId="8"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5" fillId="0" borderId="0" applyNumberFormat="0" applyFill="0" applyBorder="0" applyAlignment="0" applyProtection="0"/>
    <xf numFmtId="0" fontId="9" fillId="4" borderId="4" applyNumberFormat="0" applyAlignment="0" applyProtection="0"/>
    <xf numFmtId="0" fontId="13" fillId="6" borderId="7" applyNumberFormat="0" applyAlignment="0" applyProtection="0"/>
    <xf numFmtId="0" fontId="12" fillId="0" borderId="6" applyNumberFormat="0" applyFill="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1" fillId="0" borderId="9" applyNumberFormat="0" applyFill="0" applyAlignment="0" applyProtection="0"/>
    <xf numFmtId="0" fontId="10" fillId="5" borderId="5" applyNumberFormat="0" applyAlignment="0" applyProtection="0"/>
    <xf numFmtId="0" fontId="14" fillId="0" borderId="0" applyNumberFormat="0" applyFill="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38" borderId="0" applyNumberFormat="0" applyBorder="0" applyAlignment="0" applyProtection="0"/>
    <xf numFmtId="0" fontId="18" fillId="42" borderId="0" applyNumberFormat="0" applyBorder="0" applyAlignment="0" applyProtection="0"/>
    <xf numFmtId="0" fontId="20" fillId="44"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0" fillId="47" borderId="0" applyNumberFormat="0" applyBorder="0" applyAlignment="0" applyProtection="0"/>
    <xf numFmtId="0" fontId="20" fillId="49" borderId="0" applyNumberFormat="0" applyBorder="0" applyAlignment="0" applyProtection="0"/>
    <xf numFmtId="0" fontId="20" fillId="50" borderId="0" applyNumberFormat="0" applyBorder="0" applyAlignment="0" applyProtection="0"/>
    <xf numFmtId="0" fontId="20" fillId="51"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0" fillId="48" borderId="0" applyNumberFormat="0" applyBorder="0" applyAlignment="0" applyProtection="0"/>
    <xf numFmtId="164" fontId="17" fillId="0" borderId="0" applyFont="0" applyFill="0" applyBorder="0" applyAlignment="0" applyProtection="0"/>
    <xf numFmtId="0" fontId="17" fillId="40" borderId="15" applyNumberFormat="0" applyFont="0" applyAlignment="0" applyProtection="0"/>
    <xf numFmtId="0" fontId="21" fillId="33" borderId="0" applyNumberFormat="0" applyBorder="0" applyAlignment="0" applyProtection="0"/>
    <xf numFmtId="0" fontId="25" fillId="34" borderId="0" applyNumberFormat="0" applyBorder="0" applyAlignment="0" applyProtection="0"/>
    <xf numFmtId="0" fontId="22" fillId="52" borderId="10" applyNumberFormat="0" applyAlignment="0" applyProtection="0"/>
    <xf numFmtId="0" fontId="30" fillId="0" borderId="16" applyNumberFormat="0" applyFill="0" applyAlignment="0" applyProtection="0"/>
    <xf numFmtId="0" fontId="32" fillId="43" borderId="0" applyNumberFormat="0" applyBorder="0" applyAlignment="0" applyProtection="0"/>
    <xf numFmtId="0" fontId="18" fillId="0" borderId="0"/>
    <xf numFmtId="0" fontId="18" fillId="0" borderId="0"/>
    <xf numFmtId="166" fontId="33" fillId="0" borderId="0"/>
    <xf numFmtId="0" fontId="17" fillId="0" borderId="0"/>
    <xf numFmtId="0" fontId="17" fillId="0" borderId="0"/>
    <xf numFmtId="0" fontId="34" fillId="0" borderId="0" applyNumberFormat="0" applyFill="0" applyBorder="0" applyAlignment="0" applyProtection="0"/>
    <xf numFmtId="0" fontId="26" fillId="0" borderId="12" applyNumberFormat="0" applyFill="0" applyAlignment="0" applyProtection="0"/>
    <xf numFmtId="0" fontId="27" fillId="0" borderId="13" applyNumberFormat="0" applyFill="0" applyAlignment="0" applyProtection="0"/>
    <xf numFmtId="0" fontId="28" fillId="0" borderId="14" applyNumberFormat="0" applyFill="0" applyAlignment="0" applyProtection="0"/>
    <xf numFmtId="0" fontId="28" fillId="0" borderId="0" applyNumberFormat="0" applyFill="0" applyBorder="0" applyAlignment="0" applyProtection="0"/>
    <xf numFmtId="0" fontId="35"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24" fillId="0" borderId="0" applyNumberFormat="0" applyFill="0" applyBorder="0" applyAlignment="0" applyProtection="0"/>
    <xf numFmtId="0" fontId="29" fillId="37" borderId="10" applyNumberFormat="0" applyAlignment="0" applyProtection="0"/>
    <xf numFmtId="0" fontId="23" fillId="53" borderId="11" applyNumberFormat="0" applyAlignment="0" applyProtection="0"/>
    <xf numFmtId="0" fontId="36" fillId="52" borderId="17" applyNumberFormat="0" applyAlignment="0" applyProtection="0"/>
    <xf numFmtId="167" fontId="37" fillId="0" borderId="0" applyFont="0" applyFill="0" applyBorder="0" applyAlignment="0" applyProtection="0"/>
    <xf numFmtId="168" fontId="37" fillId="0" borderId="0" applyFont="0" applyFill="0" applyBorder="0" applyAlignment="0" applyProtection="0"/>
    <xf numFmtId="0" fontId="31" fillId="0" borderId="0" applyNumberFormat="0" applyFill="0" applyBorder="0" applyAlignment="0" applyProtection="0"/>
    <xf numFmtId="0" fontId="19" fillId="0" borderId="0"/>
    <xf numFmtId="0" fontId="17" fillId="0" borderId="0"/>
    <xf numFmtId="9" fontId="17" fillId="0" borderId="0" applyFont="0" applyFill="0" applyBorder="0" applyAlignment="0" applyProtection="0"/>
    <xf numFmtId="0" fontId="38" fillId="0" borderId="0">
      <alignment wrapText="1"/>
    </xf>
    <xf numFmtId="0" fontId="2" fillId="9"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16" fillId="11" borderId="0" applyNumberFormat="0" applyBorder="0" applyAlignment="0" applyProtection="0"/>
    <xf numFmtId="0" fontId="16" fillId="15" borderId="0" applyNumberFormat="0" applyBorder="0" applyAlignment="0" applyProtection="0"/>
    <xf numFmtId="0" fontId="16" fillId="19" borderId="0" applyNumberFormat="0" applyBorder="0" applyAlignment="0" applyProtection="0"/>
    <xf numFmtId="0" fontId="16" fillId="23" borderId="0" applyNumberFormat="0" applyBorder="0" applyAlignment="0" applyProtection="0"/>
    <xf numFmtId="0" fontId="16" fillId="27" borderId="0" applyNumberFormat="0" applyBorder="0" applyAlignment="0" applyProtection="0"/>
    <xf numFmtId="0" fontId="16" fillId="31" borderId="0" applyNumberFormat="0" applyBorder="0" applyAlignment="0" applyProtection="0"/>
    <xf numFmtId="0" fontId="2" fillId="7" borderId="8" applyNumberFormat="0" applyFont="0" applyAlignment="0" applyProtection="0"/>
    <xf numFmtId="0" fontId="11" fillId="5" borderId="4" applyNumberFormat="0" applyAlignment="0" applyProtection="0"/>
    <xf numFmtId="0" fontId="7" fillId="2" borderId="0" applyNumberFormat="0" applyBorder="0" applyAlignment="0" applyProtection="0"/>
    <xf numFmtId="0" fontId="8" fillId="3" borderId="0" applyNumberFormat="0" applyBorder="0" applyAlignment="0" applyProtection="0"/>
    <xf numFmtId="0" fontId="16" fillId="8"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5" fillId="0" borderId="0" applyNumberFormat="0" applyFill="0" applyBorder="0" applyAlignment="0" applyProtection="0"/>
    <xf numFmtId="0" fontId="9" fillId="4" borderId="4" applyNumberFormat="0" applyAlignment="0" applyProtection="0"/>
    <xf numFmtId="0" fontId="13" fillId="6" borderId="7" applyNumberFormat="0" applyAlignment="0" applyProtection="0"/>
    <xf numFmtId="0" fontId="12" fillId="0" borderId="6" applyNumberFormat="0" applyFill="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1" fillId="0" borderId="9" applyNumberFormat="0" applyFill="0" applyAlignment="0" applyProtection="0"/>
    <xf numFmtId="0" fontId="10" fillId="5" borderId="5" applyNumberFormat="0" applyAlignment="0" applyProtection="0"/>
    <xf numFmtId="0" fontId="14" fillId="0" borderId="0" applyNumberFormat="0" applyFill="0" applyBorder="0" applyAlignment="0" applyProtection="0"/>
    <xf numFmtId="0" fontId="8" fillId="3" borderId="0" applyNumberFormat="0" applyBorder="0" applyAlignment="0" applyProtection="0"/>
    <xf numFmtId="0" fontId="16" fillId="8"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2" fillId="0" borderId="0"/>
    <xf numFmtId="0" fontId="2" fillId="0" borderId="0"/>
    <xf numFmtId="0" fontId="2" fillId="0" borderId="0"/>
    <xf numFmtId="0" fontId="39" fillId="0" borderId="0"/>
    <xf numFmtId="0" fontId="2" fillId="0" borderId="0"/>
    <xf numFmtId="0" fontId="2" fillId="9"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7" borderId="8" applyNumberFormat="0" applyFont="0" applyAlignment="0" applyProtection="0"/>
    <xf numFmtId="0" fontId="11" fillId="5" borderId="4" applyNumberFormat="0" applyAlignment="0" applyProtection="0"/>
    <xf numFmtId="0" fontId="7" fillId="2" borderId="0" applyNumberFormat="0" applyBorder="0" applyAlignment="0" applyProtection="0"/>
    <xf numFmtId="0" fontId="16" fillId="8"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5" fillId="0" borderId="0" applyNumberFormat="0" applyFill="0" applyBorder="0" applyAlignment="0" applyProtection="0"/>
    <xf numFmtId="0" fontId="9" fillId="4" borderId="4" applyNumberFormat="0" applyAlignment="0" applyProtection="0"/>
    <xf numFmtId="0" fontId="13" fillId="6" borderId="7" applyNumberFormat="0" applyAlignment="0" applyProtection="0"/>
    <xf numFmtId="0" fontId="12" fillId="0" borderId="6" applyNumberFormat="0" applyFill="0" applyAlignment="0" applyProtection="0"/>
    <xf numFmtId="0" fontId="40"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1" fillId="0" borderId="9" applyNumberFormat="0" applyFill="0" applyAlignment="0" applyProtection="0"/>
    <xf numFmtId="0" fontId="10" fillId="5" borderId="5" applyNumberFormat="0" applyAlignment="0" applyProtection="0"/>
    <xf numFmtId="0" fontId="14" fillId="0" borderId="0" applyNumberFormat="0" applyFill="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16" fillId="11" borderId="0" applyNumberFormat="0" applyBorder="0" applyAlignment="0" applyProtection="0"/>
    <xf numFmtId="0" fontId="16" fillId="15" borderId="0" applyNumberFormat="0" applyBorder="0" applyAlignment="0" applyProtection="0"/>
    <xf numFmtId="0" fontId="16" fillId="19" borderId="0" applyNumberFormat="0" applyBorder="0" applyAlignment="0" applyProtection="0"/>
    <xf numFmtId="0" fontId="16" fillId="23" borderId="0" applyNumberFormat="0" applyBorder="0" applyAlignment="0" applyProtection="0"/>
    <xf numFmtId="0" fontId="16" fillId="27" borderId="0" applyNumberFormat="0" applyBorder="0" applyAlignment="0" applyProtection="0"/>
    <xf numFmtId="0" fontId="16" fillId="31" borderId="0" applyNumberFormat="0" applyBorder="0" applyAlignment="0" applyProtection="0"/>
    <xf numFmtId="0" fontId="16" fillId="8"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8" fillId="3" borderId="0" applyNumberFormat="0" applyBorder="0" applyAlignment="0" applyProtection="0"/>
    <xf numFmtId="0" fontId="11" fillId="5" borderId="4" applyNumberFormat="0" applyAlignment="0" applyProtection="0"/>
    <xf numFmtId="0" fontId="13" fillId="6" borderId="7" applyNumberFormat="0" applyAlignment="0" applyProtection="0"/>
    <xf numFmtId="0" fontId="15" fillId="0" borderId="0" applyNumberFormat="0" applyFill="0" applyBorder="0" applyAlignment="0" applyProtection="0"/>
    <xf numFmtId="0" fontId="7" fillId="2" borderId="0" applyNumberFormat="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9" fillId="4" borderId="4" applyNumberFormat="0" applyAlignment="0" applyProtection="0"/>
    <xf numFmtId="0" fontId="12" fillId="0" borderId="6" applyNumberFormat="0" applyFill="0" applyAlignment="0" applyProtection="0"/>
    <xf numFmtId="0" fontId="2" fillId="7" borderId="8" applyNumberFormat="0" applyFont="0" applyAlignment="0" applyProtection="0"/>
    <xf numFmtId="0" fontId="10" fillId="5" borderId="5" applyNumberFormat="0" applyAlignment="0" applyProtection="0"/>
    <xf numFmtId="0" fontId="40" fillId="0" borderId="0" applyNumberFormat="0" applyFill="0" applyBorder="0" applyAlignment="0" applyProtection="0"/>
    <xf numFmtId="0" fontId="1" fillId="0" borderId="9" applyNumberFormat="0" applyFill="0" applyAlignment="0" applyProtection="0"/>
    <xf numFmtId="0" fontId="14" fillId="0" borderId="0" applyNumberFormat="0" applyFill="0" applyBorder="0" applyAlignment="0" applyProtection="0"/>
    <xf numFmtId="43" fontId="2" fillId="0" borderId="0" applyFont="0" applyFill="0" applyBorder="0" applyAlignment="0" applyProtection="0"/>
  </cellStyleXfs>
  <cellXfs count="17">
    <xf numFmtId="0" fontId="0" fillId="0" borderId="0" xfId="0"/>
    <xf numFmtId="0" fontId="1" fillId="0" borderId="0" xfId="0" applyFont="1"/>
    <xf numFmtId="0" fontId="0" fillId="0" borderId="0" xfId="0" applyAlignment="1">
      <alignment wrapText="1"/>
    </xf>
    <xf numFmtId="165" fontId="0" fillId="0" borderId="0" xfId="0" applyNumberFormat="1"/>
    <xf numFmtId="170" fontId="0" fillId="0" borderId="0" xfId="230" applyNumberFormat="1" applyFont="1" applyAlignment="1">
      <alignment horizontal="right"/>
    </xf>
    <xf numFmtId="2" fontId="0" fillId="54" borderId="0" xfId="230" applyNumberFormat="1" applyFont="1" applyFill="1"/>
    <xf numFmtId="169" fontId="0" fillId="54" borderId="0" xfId="1" applyNumberFormat="1" applyFont="1" applyFill="1"/>
    <xf numFmtId="0" fontId="0" fillId="54" borderId="0" xfId="0" applyFill="1"/>
    <xf numFmtId="165" fontId="0" fillId="55" borderId="0" xfId="1" applyNumberFormat="1" applyFont="1" applyFill="1"/>
    <xf numFmtId="169" fontId="0" fillId="54" borderId="0" xfId="0" applyNumberFormat="1" applyFill="1"/>
    <xf numFmtId="0" fontId="1" fillId="54" borderId="0" xfId="0" applyFont="1" applyFill="1"/>
    <xf numFmtId="165" fontId="0" fillId="54" borderId="0" xfId="1" applyNumberFormat="1" applyFont="1" applyFill="1"/>
    <xf numFmtId="165" fontId="0" fillId="0" borderId="0" xfId="1" applyNumberFormat="1" applyFont="1" applyFill="1"/>
    <xf numFmtId="0" fontId="0" fillId="56" borderId="0" xfId="0" applyFill="1"/>
    <xf numFmtId="165" fontId="0" fillId="56" borderId="0" xfId="1" applyNumberFormat="1" applyFont="1" applyFill="1"/>
    <xf numFmtId="169" fontId="0" fillId="56" borderId="0" xfId="1" applyNumberFormat="1" applyFont="1" applyFill="1"/>
    <xf numFmtId="0" fontId="1" fillId="56" borderId="0" xfId="0" applyFont="1" applyFill="1"/>
  </cellXfs>
  <cellStyles count="231">
    <cellStyle name="20 % - Aksentti1" xfId="42" xr:uid="{00000000-0005-0000-0000-000000000000}"/>
    <cellStyle name="20 % - Aksentti2" xfId="43" xr:uid="{00000000-0005-0000-0000-000001000000}"/>
    <cellStyle name="20 % - Aksentti3" xfId="44" xr:uid="{00000000-0005-0000-0000-000002000000}"/>
    <cellStyle name="20 % - Aksentti4" xfId="45" xr:uid="{00000000-0005-0000-0000-000003000000}"/>
    <cellStyle name="20 % - Aksentti5" xfId="46" xr:uid="{00000000-0005-0000-0000-000004000000}"/>
    <cellStyle name="20 % - Aksentti6" xfId="47" xr:uid="{00000000-0005-0000-0000-000005000000}"/>
    <cellStyle name="20 % - Dekorfärg1" xfId="151" xr:uid="{BB8A278F-22BF-43CB-8D06-A8ADE90E3022}"/>
    <cellStyle name="20 % - Dekorfärg2" xfId="152" xr:uid="{FCDA453B-F104-4BA2-9EF5-01D591D3E510}"/>
    <cellStyle name="20 % - Dekorfärg3" xfId="153" xr:uid="{B434205E-AFDA-48C0-AC17-269152ABCB42}"/>
    <cellStyle name="20 % - Dekorfärg4" xfId="154" xr:uid="{6CC766AB-F7A0-4CEA-8A96-45FB1EE6DDBC}"/>
    <cellStyle name="20 % - Dekorfärg5" xfId="155" xr:uid="{2ABC2263-11B5-41D8-AD47-3565AAF43F4D}"/>
    <cellStyle name="20 % - Dekorfärg6" xfId="156" xr:uid="{EDD405B2-55DD-472B-B709-5545726F6919}"/>
    <cellStyle name="20% - Accent1" xfId="190" xr:uid="{5CEC760B-7A03-4EE6-9353-0171B1E088EB}"/>
    <cellStyle name="20% - Accent2" xfId="191" xr:uid="{762C63E3-CBAA-409D-A094-A0DFE34A435A}"/>
    <cellStyle name="20% - Accent3" xfId="192" xr:uid="{76483AC6-5C23-4971-BD7D-F3A65FC67649}"/>
    <cellStyle name="20% - Accent4" xfId="193" xr:uid="{E75CD070-817D-4EEB-9CDC-EE9A7A01B239}"/>
    <cellStyle name="20% - Accent5" xfId="194" xr:uid="{ADF65B70-CE1C-4DB3-8C81-8F8BEBB23324}"/>
    <cellStyle name="20% - Accent6" xfId="195" xr:uid="{7737CF80-4FB7-4A2A-8F67-CE29BC01E216}"/>
    <cellStyle name="20% - Dekorfärg1 2" xfId="99" xr:uid="{00000000-0005-0000-0000-000006000000}"/>
    <cellStyle name="20% - Dekorfärg1 3" xfId="2" xr:uid="{00000000-0005-0000-0000-000007000000}"/>
    <cellStyle name="20% - Dekorfärg2 2" xfId="100" xr:uid="{00000000-0005-0000-0000-000008000000}"/>
    <cellStyle name="20% - Dekorfärg2 3" xfId="3" xr:uid="{00000000-0005-0000-0000-000009000000}"/>
    <cellStyle name="20% - Dekorfärg3 2" xfId="101" xr:uid="{00000000-0005-0000-0000-00000A000000}"/>
    <cellStyle name="20% - Dekorfärg3 3" xfId="4" xr:uid="{00000000-0005-0000-0000-00000B000000}"/>
    <cellStyle name="20% - Dekorfärg4 2" xfId="102" xr:uid="{00000000-0005-0000-0000-00000C000000}"/>
    <cellStyle name="20% - Dekorfärg4 3" xfId="5" xr:uid="{00000000-0005-0000-0000-00000D000000}"/>
    <cellStyle name="20% - Dekorfärg5 2" xfId="103" xr:uid="{00000000-0005-0000-0000-00000E000000}"/>
    <cellStyle name="20% - Dekorfärg5 3" xfId="6" xr:uid="{00000000-0005-0000-0000-00000F000000}"/>
    <cellStyle name="20% - Dekorfärg6 2" xfId="104" xr:uid="{00000000-0005-0000-0000-000010000000}"/>
    <cellStyle name="20% - Dekorfärg6 3" xfId="7" xr:uid="{00000000-0005-0000-0000-000011000000}"/>
    <cellStyle name="40 % - Aksentti1" xfId="48" xr:uid="{00000000-0005-0000-0000-000012000000}"/>
    <cellStyle name="40 % - Aksentti2" xfId="49" xr:uid="{00000000-0005-0000-0000-000013000000}"/>
    <cellStyle name="40 % - Aksentti3" xfId="50" xr:uid="{00000000-0005-0000-0000-000014000000}"/>
    <cellStyle name="40 % - Aksentti4" xfId="51" xr:uid="{00000000-0005-0000-0000-000015000000}"/>
    <cellStyle name="40 % - Aksentti5" xfId="52" xr:uid="{00000000-0005-0000-0000-000016000000}"/>
    <cellStyle name="40 % - Aksentti6" xfId="53" xr:uid="{00000000-0005-0000-0000-000017000000}"/>
    <cellStyle name="40 % - Dekorfärg1" xfId="157" xr:uid="{5D1F593C-9999-400D-BB98-F0D28768BD78}"/>
    <cellStyle name="40 % - Dekorfärg2" xfId="158" xr:uid="{1617B76B-1646-44C2-848F-CFB4956A80BB}"/>
    <cellStyle name="40 % - Dekorfärg3" xfId="159" xr:uid="{F41EE02F-472C-40DD-810F-B0D9507C2762}"/>
    <cellStyle name="40 % - Dekorfärg4" xfId="160" xr:uid="{6D0AD977-F89A-4F42-9436-76C21C6EDED3}"/>
    <cellStyle name="40 % - Dekorfärg5" xfId="161" xr:uid="{4DAFCE4D-1A3B-4428-BDBC-266F2BC95221}"/>
    <cellStyle name="40 % - Dekorfärg6" xfId="162" xr:uid="{938D2514-4664-492B-AB8E-EA9DDE5B6BE4}"/>
    <cellStyle name="40% - Accent1" xfId="196" xr:uid="{7F081E7B-EE86-4628-B0A1-73514B139735}"/>
    <cellStyle name="40% - Accent2" xfId="197" xr:uid="{7B3326E6-EFEF-45D2-9C56-4C271E9F3567}"/>
    <cellStyle name="40% - Accent3" xfId="198" xr:uid="{7F4B0642-661B-4DBC-B166-C0331A4034DD}"/>
    <cellStyle name="40% - Accent4" xfId="199" xr:uid="{10307429-9072-4E01-B1AD-066C87FF4BCD}"/>
    <cellStyle name="40% - Accent5" xfId="200" xr:uid="{CF9EF577-57C6-4550-BF83-A0524FBEFF87}"/>
    <cellStyle name="40% - Accent6" xfId="201" xr:uid="{2D4CBB2A-EBC8-477E-A12B-AC2E0EEB0220}"/>
    <cellStyle name="40% - Dekorfärg1 2" xfId="105" xr:uid="{00000000-0005-0000-0000-000018000000}"/>
    <cellStyle name="40% - Dekorfärg1 3" xfId="8" xr:uid="{00000000-0005-0000-0000-000019000000}"/>
    <cellStyle name="40% - Dekorfärg2 2" xfId="106" xr:uid="{00000000-0005-0000-0000-00001A000000}"/>
    <cellStyle name="40% - Dekorfärg2 3" xfId="9" xr:uid="{00000000-0005-0000-0000-00001B000000}"/>
    <cellStyle name="40% - Dekorfärg3 2" xfId="107" xr:uid="{00000000-0005-0000-0000-00001C000000}"/>
    <cellStyle name="40% - Dekorfärg3 3" xfId="10" xr:uid="{00000000-0005-0000-0000-00001D000000}"/>
    <cellStyle name="40% - Dekorfärg4 2" xfId="108" xr:uid="{00000000-0005-0000-0000-00001E000000}"/>
    <cellStyle name="40% - Dekorfärg4 3" xfId="11" xr:uid="{00000000-0005-0000-0000-00001F000000}"/>
    <cellStyle name="40% - Dekorfärg5 2" xfId="109" xr:uid="{00000000-0005-0000-0000-000020000000}"/>
    <cellStyle name="40% - Dekorfärg5 3" xfId="12" xr:uid="{00000000-0005-0000-0000-000021000000}"/>
    <cellStyle name="40% - Dekorfärg6 2" xfId="110" xr:uid="{00000000-0005-0000-0000-000022000000}"/>
    <cellStyle name="40% - Dekorfärg6 3" xfId="13" xr:uid="{00000000-0005-0000-0000-000023000000}"/>
    <cellStyle name="60 % - Aksentti1" xfId="54" xr:uid="{00000000-0005-0000-0000-000024000000}"/>
    <cellStyle name="60 % - Aksentti2" xfId="55" xr:uid="{00000000-0005-0000-0000-000025000000}"/>
    <cellStyle name="60 % - Aksentti3" xfId="56" xr:uid="{00000000-0005-0000-0000-000026000000}"/>
    <cellStyle name="60 % - Aksentti4" xfId="57" xr:uid="{00000000-0005-0000-0000-000027000000}"/>
    <cellStyle name="60 % - Aksentti5" xfId="58" xr:uid="{00000000-0005-0000-0000-000028000000}"/>
    <cellStyle name="60 % - Aksentti6" xfId="59" xr:uid="{00000000-0005-0000-0000-000029000000}"/>
    <cellStyle name="60 % - Dekorfärg1" xfId="163" xr:uid="{8DFFC363-AEF0-4344-9828-8A08CA5D1D7A}"/>
    <cellStyle name="60 % - Dekorfärg2" xfId="164" xr:uid="{5D3EE5CD-85E8-4914-B474-49F42C4252FB}"/>
    <cellStyle name="60 % - Dekorfärg3" xfId="165" xr:uid="{09722849-AA7A-45D7-984F-7B6696D9E740}"/>
    <cellStyle name="60 % - Dekorfärg4" xfId="166" xr:uid="{43C27E73-5CAE-4AC9-BCD3-99A32197EF52}"/>
    <cellStyle name="60 % - Dekorfärg5" xfId="167" xr:uid="{43125703-2F55-4CFD-8EF0-6F2DE24DC9B6}"/>
    <cellStyle name="60 % - Dekorfärg6" xfId="168" xr:uid="{A0DEA26E-E385-473B-8ECE-C0F3F1D304C0}"/>
    <cellStyle name="60% - Accent1" xfId="202" xr:uid="{68FF36A9-8085-4E80-9D62-774B6D7D73F2}"/>
    <cellStyle name="60% - Accent2" xfId="203" xr:uid="{A7A3A455-2B8F-4F7F-8E39-5BF4909BD775}"/>
    <cellStyle name="60% - Accent3" xfId="204" xr:uid="{849AAB92-B391-4480-9BEB-61771C217CC2}"/>
    <cellStyle name="60% - Accent4" xfId="205" xr:uid="{18982870-6040-45ED-92B3-1E583B88A34B}"/>
    <cellStyle name="60% - Accent5" xfId="206" xr:uid="{C4E8ACC9-39C3-4E5D-B2C8-2AD186CEEF6E}"/>
    <cellStyle name="60% - Accent6" xfId="207" xr:uid="{1FE31006-3D97-454F-926B-14DB170B8734}"/>
    <cellStyle name="60% - Dekorfärg1 2" xfId="111" xr:uid="{00000000-0005-0000-0000-00002A000000}"/>
    <cellStyle name="60% - Dekorfärg1 3" xfId="14" xr:uid="{00000000-0005-0000-0000-00002B000000}"/>
    <cellStyle name="60% - Dekorfärg2 2" xfId="112" xr:uid="{00000000-0005-0000-0000-00002C000000}"/>
    <cellStyle name="60% - Dekorfärg2 3" xfId="15" xr:uid="{00000000-0005-0000-0000-00002D000000}"/>
    <cellStyle name="60% - Dekorfärg3 2" xfId="113" xr:uid="{00000000-0005-0000-0000-00002E000000}"/>
    <cellStyle name="60% - Dekorfärg3 3" xfId="16" xr:uid="{00000000-0005-0000-0000-00002F000000}"/>
    <cellStyle name="60% - Dekorfärg4 2" xfId="114" xr:uid="{00000000-0005-0000-0000-000030000000}"/>
    <cellStyle name="60% - Dekorfärg4 3" xfId="17" xr:uid="{00000000-0005-0000-0000-000031000000}"/>
    <cellStyle name="60% - Dekorfärg5 2" xfId="115" xr:uid="{00000000-0005-0000-0000-000032000000}"/>
    <cellStyle name="60% - Dekorfärg5 3" xfId="18" xr:uid="{00000000-0005-0000-0000-000033000000}"/>
    <cellStyle name="60% - Dekorfärg6 2" xfId="116" xr:uid="{00000000-0005-0000-0000-000034000000}"/>
    <cellStyle name="60% - Dekorfärg6 3" xfId="19" xr:uid="{00000000-0005-0000-0000-000035000000}"/>
    <cellStyle name="Accent1" xfId="208" xr:uid="{51712DAB-BB16-4D6E-9125-7689C03BB170}"/>
    <cellStyle name="Accent2" xfId="209" xr:uid="{D966EB96-75E5-43FE-896E-C9772E803FFA}"/>
    <cellStyle name="Accent3" xfId="210" xr:uid="{3C7D51F1-BEC8-46DB-9F72-FDC58C58EA02}"/>
    <cellStyle name="Accent4" xfId="211" xr:uid="{81CF1FFA-6514-474F-88E0-0BEB94A1E40B}"/>
    <cellStyle name="Accent5" xfId="212" xr:uid="{77BF93F7-F221-4382-B369-2BBF7089227A}"/>
    <cellStyle name="Accent6" xfId="213" xr:uid="{2D3943E9-C943-4214-8F60-7D0A3EE2A432}"/>
    <cellStyle name="Aksentti1" xfId="60" xr:uid="{00000000-0005-0000-0000-000036000000}"/>
    <cellStyle name="Aksentti2" xfId="61" xr:uid="{00000000-0005-0000-0000-000037000000}"/>
    <cellStyle name="Aksentti3" xfId="62" xr:uid="{00000000-0005-0000-0000-000038000000}"/>
    <cellStyle name="Aksentti4" xfId="63" xr:uid="{00000000-0005-0000-0000-000039000000}"/>
    <cellStyle name="Aksentti5" xfId="64" xr:uid="{00000000-0005-0000-0000-00003A000000}"/>
    <cellStyle name="Aksentti6" xfId="65" xr:uid="{00000000-0005-0000-0000-00003B000000}"/>
    <cellStyle name="Anteckning" xfId="169" xr:uid="{848AD724-70FB-498C-B7EF-9DD5FA7EFF46}"/>
    <cellStyle name="Anteckning 2" xfId="117" xr:uid="{00000000-0005-0000-0000-00003C000000}"/>
    <cellStyle name="Anteckning 3" xfId="20" xr:uid="{00000000-0005-0000-0000-00003D000000}"/>
    <cellStyle name="Bad" xfId="214" xr:uid="{357E626F-0937-45DF-B2D6-E3687F98FA51}"/>
    <cellStyle name="Beräkning" xfId="170" xr:uid="{178BD56E-28E4-4089-BE4B-E0A5324585DB}"/>
    <cellStyle name="Beräkning 2" xfId="118" xr:uid="{00000000-0005-0000-0000-00003E000000}"/>
    <cellStyle name="Beräkning 3" xfId="21" xr:uid="{00000000-0005-0000-0000-00003F000000}"/>
    <cellStyle name="Bra" xfId="171" xr:uid="{CF5C7396-791F-4DC4-909D-39D75792FC3A}"/>
    <cellStyle name="Bra 2" xfId="119" xr:uid="{00000000-0005-0000-0000-000040000000}"/>
    <cellStyle name="Bra 3" xfId="22" xr:uid="{00000000-0005-0000-0000-000041000000}"/>
    <cellStyle name="Calculation" xfId="215" xr:uid="{7380EAA4-070D-48E3-A5CB-8B9B64F06B34}"/>
    <cellStyle name="Check Cell" xfId="216" xr:uid="{53BD33CF-DDC9-40B6-8BF8-827786AFD627}"/>
    <cellStyle name="Comma 2" xfId="66" xr:uid="{00000000-0005-0000-0000-000042000000}"/>
    <cellStyle name="Dekorfärg1" xfId="172" xr:uid="{63E1C9B6-0DE3-40D1-B89B-178EB89B8160}"/>
    <cellStyle name="Dekorfärg2" xfId="173" xr:uid="{E04C19B0-7909-45A5-83E2-DD9ACE4472E6}"/>
    <cellStyle name="Dekorfärg3" xfId="174" xr:uid="{F50D932B-8847-4880-B0E4-39B115F9B9C6}"/>
    <cellStyle name="Dekorfärg4" xfId="175" xr:uid="{66FD24F5-4EAF-437D-A372-156879C934C2}"/>
    <cellStyle name="Dekorfärg5" xfId="176" xr:uid="{9A8757CC-8118-4F62-81A1-67605C6AFEA1}"/>
    <cellStyle name="Dekorfärg6" xfId="177" xr:uid="{F5669E92-F6F0-41A8-963C-D43B62364B90}"/>
    <cellStyle name="Dålig" xfId="139" xr:uid="{00000000-0005-0000-0000-000043000000}"/>
    <cellStyle name="Dålig 2" xfId="120" xr:uid="{00000000-0005-0000-0000-000044000000}"/>
    <cellStyle name="Dålig 3" xfId="23" xr:uid="{00000000-0005-0000-0000-000045000000}"/>
    <cellStyle name="Explanatory Text" xfId="217" xr:uid="{F103D69D-E2F4-4181-9355-08160D42904F}"/>
    <cellStyle name="Färg1" xfId="140" xr:uid="{00000000-0005-0000-0000-000046000000}"/>
    <cellStyle name="Färg1 2" xfId="121" xr:uid="{00000000-0005-0000-0000-000047000000}"/>
    <cellStyle name="Färg1 3" xfId="24" xr:uid="{00000000-0005-0000-0000-000048000000}"/>
    <cellStyle name="Färg2" xfId="141" xr:uid="{00000000-0005-0000-0000-000049000000}"/>
    <cellStyle name="Färg2 2" xfId="122" xr:uid="{00000000-0005-0000-0000-00004A000000}"/>
    <cellStyle name="Färg2 3" xfId="25" xr:uid="{00000000-0005-0000-0000-00004B000000}"/>
    <cellStyle name="Färg3" xfId="142" xr:uid="{00000000-0005-0000-0000-00004C000000}"/>
    <cellStyle name="Färg3 2" xfId="123" xr:uid="{00000000-0005-0000-0000-00004D000000}"/>
    <cellStyle name="Färg3 3" xfId="26" xr:uid="{00000000-0005-0000-0000-00004E000000}"/>
    <cellStyle name="Färg4" xfId="143" xr:uid="{00000000-0005-0000-0000-00004F000000}"/>
    <cellStyle name="Färg4 2" xfId="124" xr:uid="{00000000-0005-0000-0000-000050000000}"/>
    <cellStyle name="Färg4 3" xfId="27" xr:uid="{00000000-0005-0000-0000-000051000000}"/>
    <cellStyle name="Färg5" xfId="144" xr:uid="{00000000-0005-0000-0000-000052000000}"/>
    <cellStyle name="Färg5 2" xfId="125" xr:uid="{00000000-0005-0000-0000-000053000000}"/>
    <cellStyle name="Färg5 3" xfId="28" xr:uid="{00000000-0005-0000-0000-000054000000}"/>
    <cellStyle name="Färg6" xfId="145" xr:uid="{00000000-0005-0000-0000-000055000000}"/>
    <cellStyle name="Färg6 2" xfId="126" xr:uid="{00000000-0005-0000-0000-000056000000}"/>
    <cellStyle name="Färg6 3" xfId="29" xr:uid="{00000000-0005-0000-0000-000057000000}"/>
    <cellStyle name="Förklarande text" xfId="178" xr:uid="{D915FB01-50D4-4472-AE0E-F1B5CD333DDF}"/>
    <cellStyle name="Förklarande text 2" xfId="127" xr:uid="{00000000-0005-0000-0000-000058000000}"/>
    <cellStyle name="Förklarande text 3" xfId="30" xr:uid="{00000000-0005-0000-0000-000059000000}"/>
    <cellStyle name="Good" xfId="218" xr:uid="{7C2D846D-477A-46B4-837A-61F1D9C3077D}"/>
    <cellStyle name="Heading 1" xfId="219" xr:uid="{8084546E-41D2-4AA2-A7AD-436F0D3EB2DB}"/>
    <cellStyle name="Heading 2" xfId="220" xr:uid="{E804B359-9872-41E4-9B3A-6C95806FD1C4}"/>
    <cellStyle name="Heading 3" xfId="221" xr:uid="{2F5E8C12-AA6B-4DF4-84AE-B73F125EE85A}"/>
    <cellStyle name="Heading 4" xfId="222" xr:uid="{53652BDE-4F53-4DF6-B3BE-0E9B7014B6FB}"/>
    <cellStyle name="Huomautus" xfId="67" xr:uid="{00000000-0005-0000-0000-00005A000000}"/>
    <cellStyle name="Huono" xfId="68" xr:uid="{00000000-0005-0000-0000-00005B000000}"/>
    <cellStyle name="Hyvä" xfId="69" xr:uid="{00000000-0005-0000-0000-00005C000000}"/>
    <cellStyle name="Indata" xfId="179" xr:uid="{2C5197C9-653F-4365-8FD4-B1B395766BEB}"/>
    <cellStyle name="Indata 2" xfId="128" xr:uid="{00000000-0005-0000-0000-00005D000000}"/>
    <cellStyle name="Indata 3" xfId="31" xr:uid="{00000000-0005-0000-0000-00005E000000}"/>
    <cellStyle name="Input" xfId="223" xr:uid="{F8AB20BB-3571-4F39-917B-8C2BFB227A51}"/>
    <cellStyle name="Kontrollcell" xfId="180" xr:uid="{D27F74CA-571E-457B-BC37-A330E43CDD93}"/>
    <cellStyle name="Kontrollcell 2" xfId="129" xr:uid="{00000000-0005-0000-0000-00005F000000}"/>
    <cellStyle name="Kontrollcell 3" xfId="32" xr:uid="{00000000-0005-0000-0000-000060000000}"/>
    <cellStyle name="Laskenta" xfId="70" xr:uid="{00000000-0005-0000-0000-000061000000}"/>
    <cellStyle name="Linked Cell" xfId="224" xr:uid="{431E51CB-4862-4B73-B764-30A0EBCBC281}"/>
    <cellStyle name="Linkitetty solu" xfId="71" xr:uid="{00000000-0005-0000-0000-000062000000}"/>
    <cellStyle name="Länkad cell" xfId="181" xr:uid="{A3D7935A-058C-4DF7-A409-6D36F7C3EEAA}"/>
    <cellStyle name="Länkad cell 2" xfId="130" xr:uid="{00000000-0005-0000-0000-000063000000}"/>
    <cellStyle name="Länkad cell 3" xfId="33" xr:uid="{00000000-0005-0000-0000-000064000000}"/>
    <cellStyle name="Neutraali" xfId="72" xr:uid="{00000000-0005-0000-0000-000065000000}"/>
    <cellStyle name="Normaali 2" xfId="73" xr:uid="{00000000-0005-0000-0000-000066000000}"/>
    <cellStyle name="Normaali 3" xfId="74" xr:uid="{00000000-0005-0000-0000-000067000000}"/>
    <cellStyle name="Normaali_Tase-erittely 99" xfId="75" xr:uid="{00000000-0005-0000-0000-000068000000}"/>
    <cellStyle name="Normal" xfId="0" builtinId="0"/>
    <cellStyle name="Normal 10" xfId="146" xr:uid="{D691320B-952A-472C-80DB-2DC9DFD82304}"/>
    <cellStyle name="Normal 12" xfId="147" xr:uid="{90F3692D-4B41-4BED-983F-7A9991428C61}"/>
    <cellStyle name="Normal 14" xfId="148" xr:uid="{62307E6D-6D4F-4367-B0A3-A4065DDFA173}"/>
    <cellStyle name="Normal 2" xfId="76" xr:uid="{00000000-0005-0000-0000-00006A000000}"/>
    <cellStyle name="Normal 2 2" xfId="96" xr:uid="{00000000-0005-0000-0000-00006B000000}"/>
    <cellStyle name="Normal 2 3" xfId="95" xr:uid="{00000000-0005-0000-0000-00006C000000}"/>
    <cellStyle name="Normal 3" xfId="77" xr:uid="{00000000-0005-0000-0000-00006D000000}"/>
    <cellStyle name="Normal 3 2" xfId="98" xr:uid="{00000000-0005-0000-0000-00006E000000}"/>
    <cellStyle name="Normal 4" xfId="149" xr:uid="{9C785F5E-5632-470C-8502-DE5871EDCB17}"/>
    <cellStyle name="Normal 9" xfId="150" xr:uid="{026C6BD0-8A78-4207-BDB7-AF0D213AB868}"/>
    <cellStyle name="Note" xfId="225" xr:uid="{7C67AB8F-935E-4786-B6CA-46495D2D02BE}"/>
    <cellStyle name="Otsikko" xfId="78" xr:uid="{00000000-0005-0000-0000-00006F000000}"/>
    <cellStyle name="Otsikko 1" xfId="79" xr:uid="{00000000-0005-0000-0000-000070000000}"/>
    <cellStyle name="Otsikko 2" xfId="80" xr:uid="{00000000-0005-0000-0000-000071000000}"/>
    <cellStyle name="Otsikko 3" xfId="81" xr:uid="{00000000-0005-0000-0000-000072000000}"/>
    <cellStyle name="Otsikko 4" xfId="82" xr:uid="{00000000-0005-0000-0000-000073000000}"/>
    <cellStyle name="Otsikko_Excel-paketti 2 NCC Rakennus OyAsuminen 6FI v2" xfId="83" xr:uid="{00000000-0005-0000-0000-000074000000}"/>
    <cellStyle name="Output" xfId="226" xr:uid="{BA6237BF-42D9-48E5-94CD-44C70FE04773}"/>
    <cellStyle name="Percent 2" xfId="84" xr:uid="{00000000-0005-0000-0000-000075000000}"/>
    <cellStyle name="Percent 3" xfId="85" xr:uid="{00000000-0005-0000-0000-000076000000}"/>
    <cellStyle name="Percent 4" xfId="86" xr:uid="{00000000-0005-0000-0000-000077000000}"/>
    <cellStyle name="Percent 5" xfId="87" xr:uid="{00000000-0005-0000-0000-000078000000}"/>
    <cellStyle name="Procent" xfId="1" builtinId="5"/>
    <cellStyle name="Procent 2" xfId="97" xr:uid="{00000000-0005-0000-0000-00007A000000}"/>
    <cellStyle name="Rubrik" xfId="182" xr:uid="{8E084BD8-5F3C-4A84-B689-61142748C7F7}"/>
    <cellStyle name="Rubrik 1" xfId="183" xr:uid="{7415A2D5-22BF-4DB2-9DA8-24EFCA108E4B}"/>
    <cellStyle name="Rubrik 1 2" xfId="132" xr:uid="{00000000-0005-0000-0000-00007B000000}"/>
    <cellStyle name="Rubrik 1 3" xfId="35" xr:uid="{00000000-0005-0000-0000-00007C000000}"/>
    <cellStyle name="Rubrik 2" xfId="184" xr:uid="{40DEB025-C111-4633-9640-97C74AC43764}"/>
    <cellStyle name="Rubrik 2 2" xfId="133" xr:uid="{00000000-0005-0000-0000-00007D000000}"/>
    <cellStyle name="Rubrik 2 3" xfId="36" xr:uid="{00000000-0005-0000-0000-00007E000000}"/>
    <cellStyle name="Rubrik 3" xfId="185" xr:uid="{0FA80A74-17BB-4668-8948-A5C3BA996187}"/>
    <cellStyle name="Rubrik 3 2" xfId="134" xr:uid="{00000000-0005-0000-0000-00007F000000}"/>
    <cellStyle name="Rubrik 3 3" xfId="37" xr:uid="{00000000-0005-0000-0000-000080000000}"/>
    <cellStyle name="Rubrik 4" xfId="186" xr:uid="{1A5077DF-174A-4900-ABF4-1120A938D279}"/>
    <cellStyle name="Rubrik 4 2" xfId="135" xr:uid="{00000000-0005-0000-0000-000081000000}"/>
    <cellStyle name="Rubrik 4 3" xfId="38" xr:uid="{00000000-0005-0000-0000-000082000000}"/>
    <cellStyle name="Rubrik 5" xfId="131" xr:uid="{00000000-0005-0000-0000-000083000000}"/>
    <cellStyle name="Rubrik 6" xfId="34" xr:uid="{00000000-0005-0000-0000-000084000000}"/>
    <cellStyle name="Selittävä teksti" xfId="88" xr:uid="{00000000-0005-0000-0000-000085000000}"/>
    <cellStyle name="Summa" xfId="187" xr:uid="{5E5ABDDD-CBDE-4C87-96F6-2CD93C14F933}"/>
    <cellStyle name="Summa 2" xfId="136" xr:uid="{00000000-0005-0000-0000-000086000000}"/>
    <cellStyle name="Summa 3" xfId="39" xr:uid="{00000000-0005-0000-0000-000087000000}"/>
    <cellStyle name="Syöttö" xfId="89" xr:uid="{00000000-0005-0000-0000-000088000000}"/>
    <cellStyle name="Tarkistussolu" xfId="90" xr:uid="{00000000-0005-0000-0000-000089000000}"/>
    <cellStyle name="Title" xfId="227" xr:uid="{54D9BECC-5612-4A77-ADAA-1265DE1ADA99}"/>
    <cellStyle name="Total" xfId="228" xr:uid="{18744556-C8C2-489A-A7CE-DB24683FBFB6}"/>
    <cellStyle name="Tulostus" xfId="91" xr:uid="{00000000-0005-0000-0000-00008A000000}"/>
    <cellStyle name="Tusental" xfId="230" builtinId="3"/>
    <cellStyle name="Tusental (0)_Blad1" xfId="92" xr:uid="{00000000-0005-0000-0000-00008B000000}"/>
    <cellStyle name="Utdata" xfId="188" xr:uid="{9E911164-7D41-4BC3-818D-22AFC4EA8BB7}"/>
    <cellStyle name="Utdata 2" xfId="137" xr:uid="{00000000-0005-0000-0000-00008C000000}"/>
    <cellStyle name="Utdata 3" xfId="40" xr:uid="{00000000-0005-0000-0000-00008D000000}"/>
    <cellStyle name="Valuta (0)_Blad1" xfId="93" xr:uid="{00000000-0005-0000-0000-00008E000000}"/>
    <cellStyle name="Varningstext" xfId="189" xr:uid="{7AB45F33-B430-46EC-BFEA-5C8C46C81193}"/>
    <cellStyle name="Varningstext 2" xfId="138" xr:uid="{00000000-0005-0000-0000-00008F000000}"/>
    <cellStyle name="Varningstext 3" xfId="41" xr:uid="{00000000-0005-0000-0000-000090000000}"/>
    <cellStyle name="Varoitusteksti" xfId="94" xr:uid="{00000000-0005-0000-0000-000091000000}"/>
    <cellStyle name="Warning Text" xfId="229" xr:uid="{544435D8-930F-4493-9015-A7544C995714}"/>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ema">
  <a:themeElements>
    <a:clrScheme name="Bonava Colours">
      <a:dk1>
        <a:sysClr val="windowText" lastClr="000000"/>
      </a:dk1>
      <a:lt1>
        <a:sysClr val="window" lastClr="FFFFFF"/>
      </a:lt1>
      <a:dk2>
        <a:srgbClr val="575756"/>
      </a:dk2>
      <a:lt2>
        <a:srgbClr val="FFFFFF"/>
      </a:lt2>
      <a:accent1>
        <a:srgbClr val="6EC2B3"/>
      </a:accent1>
      <a:accent2>
        <a:srgbClr val="013B2D"/>
      </a:accent2>
      <a:accent3>
        <a:srgbClr val="926446"/>
      </a:accent3>
      <a:accent4>
        <a:srgbClr val="940058"/>
      </a:accent4>
      <a:accent5>
        <a:srgbClr val="F8C7C8"/>
      </a:accent5>
      <a:accent6>
        <a:srgbClr val="FFF266"/>
      </a:accent6>
      <a:hlink>
        <a:srgbClr val="0563C1"/>
      </a:hlink>
      <a:folHlink>
        <a:srgbClr val="7C1C58"/>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E35F9-F0EF-4BC1-AEA7-E69F8608D4B2}">
  <dimension ref="A1:E126"/>
  <sheetViews>
    <sheetView tabSelected="1" workbookViewId="0">
      <selection activeCell="A4" sqref="A4"/>
    </sheetView>
  </sheetViews>
  <sheetFormatPr defaultRowHeight="14.5"/>
  <cols>
    <col min="1" max="1" width="75.1796875" customWidth="1"/>
    <col min="2" max="2" width="15" bestFit="1" customWidth="1"/>
    <col min="3" max="3" width="12.26953125" bestFit="1" customWidth="1"/>
    <col min="4" max="4" width="14.7265625" bestFit="1" customWidth="1"/>
    <col min="5" max="5" width="13.7265625" bestFit="1" customWidth="1"/>
  </cols>
  <sheetData>
    <row r="1" spans="1:5">
      <c r="A1" t="s">
        <v>49</v>
      </c>
    </row>
    <row r="3" spans="1:5">
      <c r="A3" s="1" t="s">
        <v>9</v>
      </c>
    </row>
    <row r="4" spans="1:5">
      <c r="A4" t="s">
        <v>3</v>
      </c>
    </row>
    <row r="5" spans="1:5">
      <c r="B5" t="s">
        <v>5</v>
      </c>
      <c r="C5" t="s">
        <v>6</v>
      </c>
      <c r="D5" t="s">
        <v>7</v>
      </c>
      <c r="E5" t="s">
        <v>8</v>
      </c>
    </row>
    <row r="6" spans="1:5">
      <c r="A6" t="s">
        <v>1</v>
      </c>
      <c r="B6">
        <v>836.4</v>
      </c>
      <c r="C6">
        <v>3375.7</v>
      </c>
      <c r="D6">
        <v>324.39999999999998</v>
      </c>
      <c r="E6">
        <v>512.4</v>
      </c>
    </row>
    <row r="7" spans="1:5">
      <c r="A7" t="s">
        <v>2</v>
      </c>
      <c r="B7">
        <v>104.5</v>
      </c>
      <c r="C7">
        <v>182.6</v>
      </c>
      <c r="D7">
        <v>38.9</v>
      </c>
      <c r="E7">
        <v>108.6</v>
      </c>
    </row>
    <row r="8" spans="1:5">
      <c r="A8" s="7" t="s">
        <v>4</v>
      </c>
      <c r="B8" s="9">
        <f>B7/B6</f>
        <v>0.1249402199904352</v>
      </c>
      <c r="C8" s="9">
        <f t="shared" ref="C8:E8" si="0">C7/C6</f>
        <v>5.409248452172883E-2</v>
      </c>
      <c r="D8" s="9">
        <f t="shared" si="0"/>
        <v>0.11991368680641185</v>
      </c>
      <c r="E8" s="9">
        <f t="shared" si="0"/>
        <v>0.21194379391100701</v>
      </c>
    </row>
    <row r="10" spans="1:5">
      <c r="A10" s="1" t="s">
        <v>10</v>
      </c>
    </row>
    <row r="11" spans="1:5">
      <c r="A11" t="s">
        <v>3</v>
      </c>
    </row>
    <row r="12" spans="1:5">
      <c r="B12" t="s">
        <v>5</v>
      </c>
      <c r="C12" t="s">
        <v>6</v>
      </c>
      <c r="D12" t="s">
        <v>7</v>
      </c>
      <c r="E12" t="s">
        <v>8</v>
      </c>
    </row>
    <row r="13" spans="1:5">
      <c r="A13" t="s">
        <v>1</v>
      </c>
      <c r="B13">
        <v>2832.2</v>
      </c>
      <c r="C13">
        <v>2240.6999999999998</v>
      </c>
      <c r="D13">
        <v>978.6</v>
      </c>
      <c r="E13">
        <v>784.3</v>
      </c>
    </row>
    <row r="14" spans="1:5">
      <c r="A14" t="s">
        <v>2</v>
      </c>
      <c r="B14">
        <v>455.8</v>
      </c>
      <c r="C14">
        <v>384.4</v>
      </c>
      <c r="D14" s="3">
        <v>170</v>
      </c>
      <c r="E14">
        <v>128</v>
      </c>
    </row>
    <row r="15" spans="1:5">
      <c r="A15" s="7" t="s">
        <v>4</v>
      </c>
      <c r="B15" s="9">
        <f>B14/B13</f>
        <v>0.16093496222018219</v>
      </c>
      <c r="C15" s="9">
        <f t="shared" ref="C15" si="1">C14/C13</f>
        <v>0.17155353237827464</v>
      </c>
      <c r="D15" s="9">
        <f t="shared" ref="D15" si="2">D14/D13</f>
        <v>0.17371755569180461</v>
      </c>
      <c r="E15" s="9">
        <f t="shared" ref="E15" si="3">E14/E13</f>
        <v>0.16320285604998089</v>
      </c>
    </row>
    <row r="18" spans="1:5">
      <c r="A18" s="1" t="s">
        <v>11</v>
      </c>
    </row>
    <row r="19" spans="1:5" ht="29">
      <c r="A19" s="2" t="s">
        <v>13</v>
      </c>
    </row>
    <row r="20" spans="1:5">
      <c r="B20" t="s">
        <v>5</v>
      </c>
      <c r="C20" t="s">
        <v>6</v>
      </c>
      <c r="D20" t="s">
        <v>7</v>
      </c>
      <c r="E20" t="s">
        <v>8</v>
      </c>
    </row>
    <row r="21" spans="1:5">
      <c r="A21" t="s">
        <v>1</v>
      </c>
      <c r="B21">
        <v>836.4</v>
      </c>
      <c r="C21">
        <v>3375.7</v>
      </c>
      <c r="D21">
        <v>324.39999999999998</v>
      </c>
      <c r="E21">
        <v>512.4</v>
      </c>
    </row>
    <row r="22" spans="1:5">
      <c r="A22" t="s">
        <v>14</v>
      </c>
      <c r="B22">
        <v>-91.6</v>
      </c>
      <c r="C22">
        <v>61.8</v>
      </c>
      <c r="D22">
        <v>2.4</v>
      </c>
      <c r="E22">
        <v>56</v>
      </c>
    </row>
    <row r="23" spans="1:5">
      <c r="A23" s="7" t="s">
        <v>4</v>
      </c>
      <c r="B23" s="9">
        <f>B22/B21</f>
        <v>-0.1095169775227164</v>
      </c>
      <c r="C23" s="9">
        <f t="shared" ref="C23" si="4">C22/C21</f>
        <v>1.8307314038569777E-2</v>
      </c>
      <c r="D23" s="9">
        <f t="shared" ref="D23" si="5">D22/D21</f>
        <v>7.3982737361282368E-3</v>
      </c>
      <c r="E23" s="9">
        <f t="shared" ref="E23" si="6">E22/E21</f>
        <v>0.10928961748633881</v>
      </c>
    </row>
    <row r="25" spans="1:5">
      <c r="A25" s="1" t="s">
        <v>12</v>
      </c>
    </row>
    <row r="26" spans="1:5" ht="29">
      <c r="A26" s="2" t="s">
        <v>13</v>
      </c>
    </row>
    <row r="27" spans="1:5">
      <c r="B27" t="s">
        <v>5</v>
      </c>
      <c r="C27" t="s">
        <v>6</v>
      </c>
      <c r="D27" t="s">
        <v>7</v>
      </c>
      <c r="E27" t="s">
        <v>8</v>
      </c>
    </row>
    <row r="28" spans="1:5">
      <c r="A28" t="s">
        <v>1</v>
      </c>
      <c r="B28">
        <v>2832.2</v>
      </c>
      <c r="C28">
        <v>2240.6999999999998</v>
      </c>
      <c r="D28">
        <v>978.6</v>
      </c>
      <c r="E28">
        <v>784.3</v>
      </c>
    </row>
    <row r="29" spans="1:5">
      <c r="A29" t="s">
        <v>14</v>
      </c>
      <c r="B29" s="3">
        <v>244</v>
      </c>
      <c r="C29" s="3">
        <v>156</v>
      </c>
      <c r="D29" s="3">
        <v>128.69999999999999</v>
      </c>
      <c r="E29">
        <v>64.8</v>
      </c>
    </row>
    <row r="30" spans="1:5">
      <c r="A30" s="7" t="s">
        <v>4</v>
      </c>
      <c r="B30" s="9">
        <f>B29/B28</f>
        <v>8.6152107901984326E-2</v>
      </c>
      <c r="C30" s="9">
        <f t="shared" ref="C30" si="7">C29/C28</f>
        <v>6.9621100548935611E-2</v>
      </c>
      <c r="D30" s="9">
        <f t="shared" ref="D30" si="8">D29/D28</f>
        <v>0.13151440833844266</v>
      </c>
      <c r="E30" s="9">
        <f t="shared" ref="E30" si="9">E29/E28</f>
        <v>8.2621445875302818E-2</v>
      </c>
    </row>
    <row r="33" spans="1:5">
      <c r="A33" s="1" t="s">
        <v>15</v>
      </c>
    </row>
    <row r="34" spans="1:5" ht="43.5">
      <c r="A34" s="2" t="s">
        <v>17</v>
      </c>
    </row>
    <row r="35" spans="1:5">
      <c r="B35" t="s">
        <v>5</v>
      </c>
      <c r="C35" t="s">
        <v>6</v>
      </c>
      <c r="D35" t="s">
        <v>7</v>
      </c>
      <c r="E35" t="s">
        <v>8</v>
      </c>
    </row>
    <row r="36" spans="1:5">
      <c r="A36" t="s">
        <v>18</v>
      </c>
      <c r="B36">
        <v>-112.5</v>
      </c>
      <c r="C36">
        <v>40.4</v>
      </c>
      <c r="D36">
        <v>-7</v>
      </c>
      <c r="E36">
        <v>50.4</v>
      </c>
    </row>
    <row r="37" spans="1:5" ht="29">
      <c r="A37" s="2" t="s">
        <v>19</v>
      </c>
      <c r="B37">
        <v>87.6</v>
      </c>
      <c r="C37">
        <v>87.6</v>
      </c>
      <c r="D37">
        <v>21.8</v>
      </c>
      <c r="E37">
        <v>21.8</v>
      </c>
    </row>
    <row r="38" spans="1:5">
      <c r="A38" t="s">
        <v>20</v>
      </c>
      <c r="B38" s="4">
        <v>103570025</v>
      </c>
      <c r="C38" s="4">
        <v>92146013</v>
      </c>
      <c r="D38" s="4">
        <v>103570025</v>
      </c>
      <c r="E38" s="4">
        <v>102911500</v>
      </c>
    </row>
    <row r="39" spans="1:5">
      <c r="A39" s="7" t="s">
        <v>21</v>
      </c>
      <c r="B39" s="5">
        <f>(B36-B37)/B38*1000000</f>
        <v>-1.9320261822858498</v>
      </c>
      <c r="C39" s="5">
        <f t="shared" ref="C39" si="10">(C36-C37)/C38*1000000</f>
        <v>-0.51223051831879041</v>
      </c>
      <c r="D39" s="5">
        <f t="shared" ref="D39" si="11">(D36-D37)/D38*1000000</f>
        <v>-0.27807273388222126</v>
      </c>
      <c r="E39" s="5">
        <f t="shared" ref="E39" si="12">(E36-E37)/E38*1000000</f>
        <v>0.27790868853335143</v>
      </c>
    </row>
    <row r="41" spans="1:5">
      <c r="A41" s="1" t="s">
        <v>16</v>
      </c>
    </row>
    <row r="42" spans="1:5" ht="43.5">
      <c r="A42" s="2" t="s">
        <v>17</v>
      </c>
    </row>
    <row r="43" spans="1:5">
      <c r="B43" t="s">
        <v>5</v>
      </c>
      <c r="C43" t="s">
        <v>6</v>
      </c>
      <c r="D43" t="s">
        <v>7</v>
      </c>
      <c r="E43" t="s">
        <v>8</v>
      </c>
    </row>
    <row r="44" spans="1:5">
      <c r="A44" t="s">
        <v>18</v>
      </c>
      <c r="B44" s="3">
        <v>239.9</v>
      </c>
      <c r="C44">
        <v>128.5</v>
      </c>
      <c r="D44" s="3">
        <v>135.9</v>
      </c>
      <c r="E44">
        <v>64.400000000000006</v>
      </c>
    </row>
    <row r="45" spans="1:5" ht="29">
      <c r="A45" s="2" t="s">
        <v>19</v>
      </c>
      <c r="B45">
        <v>87.6</v>
      </c>
      <c r="C45">
        <v>87.6</v>
      </c>
      <c r="D45">
        <v>21.8</v>
      </c>
      <c r="E45">
        <v>21.8</v>
      </c>
    </row>
    <row r="46" spans="1:5">
      <c r="A46" t="s">
        <v>20</v>
      </c>
      <c r="B46" s="4">
        <v>103570025</v>
      </c>
      <c r="C46" s="4">
        <v>92146013</v>
      </c>
      <c r="D46" s="4">
        <v>103570025</v>
      </c>
      <c r="E46" s="4">
        <v>102911500</v>
      </c>
    </row>
    <row r="47" spans="1:5">
      <c r="A47" s="7" t="s">
        <v>21</v>
      </c>
      <c r="B47" s="5">
        <f>(B44-B45)/B46*1000000</f>
        <v>1.4705026864674409</v>
      </c>
      <c r="C47" s="5">
        <f t="shared" ref="C47" si="13">(C44-C45)/C46*1000000</f>
        <v>0.44386076693301973</v>
      </c>
      <c r="D47" s="5">
        <f t="shared" ref="D47" si="14">(D44-D45)/D46*1000000</f>
        <v>1.1016701019431059</v>
      </c>
      <c r="E47" s="5">
        <f t="shared" ref="E47" si="15">(E44-E45)/E46*1000000</f>
        <v>0.41394790669653059</v>
      </c>
    </row>
    <row r="51" spans="1:5">
      <c r="A51" s="1" t="s">
        <v>23</v>
      </c>
    </row>
    <row r="52" spans="1:5">
      <c r="A52" t="s">
        <v>24</v>
      </c>
    </row>
    <row r="53" spans="1:5">
      <c r="B53" t="s">
        <v>5</v>
      </c>
      <c r="C53" t="s">
        <v>6</v>
      </c>
      <c r="D53" t="s">
        <v>7</v>
      </c>
      <c r="E53" t="s">
        <v>8</v>
      </c>
    </row>
    <row r="54" spans="1:5">
      <c r="A54" t="s">
        <v>0</v>
      </c>
      <c r="B54" s="3">
        <v>6690.5</v>
      </c>
      <c r="C54">
        <v>5580.7</v>
      </c>
      <c r="D54" s="3">
        <v>6690.5</v>
      </c>
      <c r="E54">
        <v>5580.7</v>
      </c>
    </row>
    <row r="55" spans="1:5" ht="29">
      <c r="A55" s="2" t="s">
        <v>25</v>
      </c>
      <c r="B55">
        <v>2978.6</v>
      </c>
      <c r="C55">
        <v>3188.7</v>
      </c>
      <c r="D55">
        <v>2978.6</v>
      </c>
      <c r="E55">
        <v>3188.7</v>
      </c>
    </row>
    <row r="56" spans="1:5">
      <c r="A56" s="7" t="s">
        <v>26</v>
      </c>
      <c r="B56" s="6">
        <f>B55/B54</f>
        <v>0.4451984156640012</v>
      </c>
      <c r="C56" s="6">
        <f>C55/C54</f>
        <v>0.57137993441682944</v>
      </c>
      <c r="D56" s="6">
        <f t="shared" ref="D56:E56" si="16">D55/D54</f>
        <v>0.4451984156640012</v>
      </c>
      <c r="E56" s="6">
        <f t="shared" si="16"/>
        <v>0.57137993441682944</v>
      </c>
    </row>
    <row r="60" spans="1:5">
      <c r="A60" s="1" t="s">
        <v>22</v>
      </c>
    </row>
    <row r="61" spans="1:5">
      <c r="A61" t="s">
        <v>24</v>
      </c>
    </row>
    <row r="62" spans="1:5">
      <c r="B62" t="s">
        <v>5</v>
      </c>
      <c r="C62" t="s">
        <v>6</v>
      </c>
      <c r="D62" t="s">
        <v>7</v>
      </c>
      <c r="E62" t="s">
        <v>8</v>
      </c>
    </row>
    <row r="63" spans="1:5">
      <c r="A63" t="s">
        <v>0</v>
      </c>
      <c r="B63" s="3">
        <v>5492</v>
      </c>
      <c r="C63">
        <v>5382</v>
      </c>
      <c r="D63" s="3">
        <v>5492</v>
      </c>
      <c r="E63">
        <v>5382</v>
      </c>
    </row>
    <row r="64" spans="1:5" ht="29">
      <c r="A64" s="2" t="s">
        <v>25</v>
      </c>
      <c r="B64">
        <v>3727.4</v>
      </c>
      <c r="C64">
        <v>3585</v>
      </c>
      <c r="D64">
        <v>3727.4</v>
      </c>
      <c r="E64">
        <v>3585</v>
      </c>
    </row>
    <row r="65" spans="1:5">
      <c r="A65" s="7" t="s">
        <v>26</v>
      </c>
      <c r="B65" s="6">
        <f>B64/B63</f>
        <v>0.67869628550619088</v>
      </c>
      <c r="C65" s="6">
        <f>C64/C63</f>
        <v>0.66610925306577484</v>
      </c>
      <c r="D65" s="6">
        <f t="shared" ref="D65:E65" si="17">D64/D63</f>
        <v>0.67869628550619088</v>
      </c>
      <c r="E65" s="6">
        <f t="shared" si="17"/>
        <v>0.66610925306577484</v>
      </c>
    </row>
    <row r="68" spans="1:5">
      <c r="A68" s="1" t="s">
        <v>27</v>
      </c>
    </row>
    <row r="69" spans="1:5" ht="39.75" customHeight="1">
      <c r="A69" s="2" t="s">
        <v>32</v>
      </c>
    </row>
    <row r="70" spans="1:5">
      <c r="B70" t="s">
        <v>5</v>
      </c>
      <c r="C70" t="s">
        <v>7</v>
      </c>
    </row>
    <row r="71" spans="1:5">
      <c r="A71" t="s">
        <v>34</v>
      </c>
      <c r="B71">
        <v>-112.5</v>
      </c>
      <c r="C71">
        <v>-7</v>
      </c>
    </row>
    <row r="72" spans="1:5" ht="29">
      <c r="A72" s="2" t="s">
        <v>35</v>
      </c>
      <c r="B72">
        <v>87.6</v>
      </c>
      <c r="C72">
        <v>21.8</v>
      </c>
    </row>
    <row r="73" spans="1:5">
      <c r="A73" t="s">
        <v>36</v>
      </c>
      <c r="B73">
        <f>B71-B72</f>
        <v>-200.1</v>
      </c>
      <c r="C73">
        <f t="shared" ref="C73" si="18">C71-C72</f>
        <v>-28.8</v>
      </c>
    </row>
    <row r="74" spans="1:5" ht="29">
      <c r="A74" s="2" t="s">
        <v>31</v>
      </c>
      <c r="B74">
        <f>(1810.96+1952.96)/2</f>
        <v>1881.96</v>
      </c>
      <c r="C74">
        <f>(1810.96+1828.06)/2</f>
        <v>1819.51</v>
      </c>
    </row>
    <row r="75" spans="1:5">
      <c r="A75" s="13" t="s">
        <v>27</v>
      </c>
      <c r="B75" s="15">
        <f>B73/B74</f>
        <v>-0.10632532041063572</v>
      </c>
      <c r="C75" s="15">
        <f>C73/C74</f>
        <v>-1.5828437326532968E-2</v>
      </c>
    </row>
    <row r="79" spans="1:5">
      <c r="A79" s="1" t="s">
        <v>28</v>
      </c>
    </row>
    <row r="80" spans="1:5" ht="29">
      <c r="A80" s="2" t="s">
        <v>29</v>
      </c>
    </row>
    <row r="81" spans="1:5">
      <c r="B81" t="s">
        <v>5</v>
      </c>
      <c r="C81" t="s">
        <v>7</v>
      </c>
    </row>
    <row r="82" spans="1:5">
      <c r="A82" t="s">
        <v>33</v>
      </c>
      <c r="B82" s="3">
        <v>239.9</v>
      </c>
      <c r="C82" s="3">
        <v>135.9</v>
      </c>
    </row>
    <row r="83" spans="1:5" ht="29">
      <c r="A83" s="2" t="s">
        <v>19</v>
      </c>
      <c r="B83">
        <v>87.6</v>
      </c>
      <c r="C83">
        <v>21.8</v>
      </c>
    </row>
    <row r="84" spans="1:5">
      <c r="A84" t="s">
        <v>30</v>
      </c>
      <c r="B84" s="3">
        <f>B82-B83</f>
        <v>152.30000000000001</v>
      </c>
      <c r="C84" s="3">
        <f t="shared" ref="C84" si="19">C82-C83</f>
        <v>114.10000000000001</v>
      </c>
    </row>
    <row r="85" spans="1:5" ht="29">
      <c r="A85" s="2" t="s">
        <v>31</v>
      </c>
      <c r="B85">
        <f>(2559.8+2432.3)/2</f>
        <v>2496.0500000000002</v>
      </c>
      <c r="C85">
        <f>(2559.8+2433.9)/2</f>
        <v>2496.8500000000004</v>
      </c>
    </row>
    <row r="86" spans="1:5">
      <c r="A86" s="16" t="s">
        <v>28</v>
      </c>
      <c r="B86" s="6">
        <f t="shared" ref="B86" si="20">B84/B85</f>
        <v>6.1016405921355744E-2</v>
      </c>
      <c r="C86" s="15">
        <f>C84/C85</f>
        <v>4.5697578949476333E-2</v>
      </c>
    </row>
    <row r="91" spans="1:5">
      <c r="A91" s="1" t="s">
        <v>37</v>
      </c>
    </row>
    <row r="93" spans="1:5" ht="72.5">
      <c r="A93" s="2" t="s">
        <v>39</v>
      </c>
      <c r="B93" t="s">
        <v>5</v>
      </c>
      <c r="C93" t="s">
        <v>6</v>
      </c>
      <c r="D93" t="s">
        <v>7</v>
      </c>
      <c r="E93" t="s">
        <v>8</v>
      </c>
    </row>
    <row r="94" spans="1:5">
      <c r="A94" t="s">
        <v>41</v>
      </c>
      <c r="B94">
        <v>2978.6</v>
      </c>
      <c r="C94">
        <v>3188.7</v>
      </c>
      <c r="D94">
        <v>2978.6</v>
      </c>
      <c r="E94">
        <v>3188.7</v>
      </c>
    </row>
    <row r="95" spans="1:5" ht="29">
      <c r="A95" s="2" t="s">
        <v>42</v>
      </c>
      <c r="B95">
        <v>1167.6400000000001</v>
      </c>
      <c r="C95">
        <v>1072.5</v>
      </c>
      <c r="D95">
        <v>1167.6400000000001</v>
      </c>
      <c r="E95">
        <v>1072.5</v>
      </c>
    </row>
    <row r="96" spans="1:5">
      <c r="A96" t="s">
        <v>40</v>
      </c>
      <c r="B96">
        <f>B94-B95</f>
        <v>1810.9599999999998</v>
      </c>
      <c r="C96">
        <f t="shared" ref="C96:E96" si="21">C94-C95</f>
        <v>2116.1999999999998</v>
      </c>
      <c r="D96">
        <f t="shared" si="21"/>
        <v>1810.9599999999998</v>
      </c>
      <c r="E96">
        <f t="shared" si="21"/>
        <v>2116.1999999999998</v>
      </c>
    </row>
    <row r="97" spans="1:5" ht="29">
      <c r="A97" s="2" t="s">
        <v>43</v>
      </c>
      <c r="B97">
        <v>103570025</v>
      </c>
      <c r="C97">
        <v>103570025</v>
      </c>
      <c r="D97">
        <v>103570025</v>
      </c>
      <c r="E97">
        <v>103570025</v>
      </c>
    </row>
    <row r="98" spans="1:5">
      <c r="A98" s="10" t="s">
        <v>37</v>
      </c>
      <c r="B98" s="11">
        <f>(B96*1000000)/B97</f>
        <v>17.485367991366225</v>
      </c>
      <c r="C98" s="11">
        <f t="shared" ref="C98:E98" si="22">(C96*1000000)/C97</f>
        <v>20.432552758387377</v>
      </c>
      <c r="D98" s="11">
        <f t="shared" si="22"/>
        <v>17.485367991366225</v>
      </c>
      <c r="E98" s="11">
        <f t="shared" si="22"/>
        <v>20.432552758387377</v>
      </c>
    </row>
    <row r="102" spans="1:5">
      <c r="A102" s="1" t="s">
        <v>38</v>
      </c>
    </row>
    <row r="103" spans="1:5" ht="72.5">
      <c r="A103" s="2" t="s">
        <v>39</v>
      </c>
    </row>
    <row r="104" spans="1:5">
      <c r="B104" t="s">
        <v>5</v>
      </c>
      <c r="C104" t="s">
        <v>6</v>
      </c>
      <c r="D104" t="s">
        <v>7</v>
      </c>
      <c r="E104" t="s">
        <v>8</v>
      </c>
    </row>
    <row r="105" spans="1:5">
      <c r="A105" t="s">
        <v>41</v>
      </c>
      <c r="B105">
        <v>3727.4</v>
      </c>
      <c r="C105">
        <v>3585</v>
      </c>
      <c r="D105">
        <v>3727.4</v>
      </c>
      <c r="E105">
        <v>3585</v>
      </c>
    </row>
    <row r="106" spans="1:5" ht="29">
      <c r="A106" s="2" t="s">
        <v>42</v>
      </c>
      <c r="B106">
        <v>1167.6400000000001</v>
      </c>
      <c r="C106">
        <v>1072.5</v>
      </c>
      <c r="D106">
        <v>1167.6400000000001</v>
      </c>
      <c r="E106">
        <v>1072.5</v>
      </c>
    </row>
    <row r="107" spans="1:5">
      <c r="A107" t="s">
        <v>40</v>
      </c>
      <c r="B107">
        <f>B105-B106</f>
        <v>2559.7600000000002</v>
      </c>
      <c r="C107">
        <f t="shared" ref="C107" si="23">C105-C106</f>
        <v>2512.5</v>
      </c>
      <c r="D107">
        <f t="shared" ref="D107" si="24">D105-D106</f>
        <v>2559.7600000000002</v>
      </c>
      <c r="E107">
        <f t="shared" ref="E107" si="25">E105-E106</f>
        <v>2512.5</v>
      </c>
    </row>
    <row r="108" spans="1:5" ht="29">
      <c r="A108" s="2" t="s">
        <v>43</v>
      </c>
      <c r="B108">
        <v>103570025</v>
      </c>
      <c r="C108">
        <v>103570025</v>
      </c>
      <c r="D108">
        <v>103570025</v>
      </c>
      <c r="E108">
        <v>103570025</v>
      </c>
    </row>
    <row r="109" spans="1:5">
      <c r="A109" s="10" t="s">
        <v>38</v>
      </c>
      <c r="B109" s="11">
        <f>(B107*1000000)/B108</f>
        <v>24.715259072303979</v>
      </c>
      <c r="C109" s="8">
        <f t="shared" ref="C109:E109" si="26">(C107*1000000)/C108</f>
        <v>24.258949440245864</v>
      </c>
      <c r="D109" s="8">
        <f t="shared" si="26"/>
        <v>24.715259072303979</v>
      </c>
      <c r="E109" s="8">
        <f t="shared" si="26"/>
        <v>24.258949440245864</v>
      </c>
    </row>
    <row r="113" spans="1:5">
      <c r="A113" s="1" t="s">
        <v>44</v>
      </c>
    </row>
    <row r="115" spans="1:5" ht="29">
      <c r="A115" s="2" t="s">
        <v>45</v>
      </c>
      <c r="B115" t="s">
        <v>5</v>
      </c>
      <c r="C115" t="s">
        <v>6</v>
      </c>
      <c r="D115" t="s">
        <v>7</v>
      </c>
      <c r="E115" t="s">
        <v>8</v>
      </c>
    </row>
    <row r="116" spans="1:5">
      <c r="A116" t="s">
        <v>46</v>
      </c>
      <c r="B116" s="12">
        <v>17.485367991366225</v>
      </c>
      <c r="C116" s="12">
        <v>20.432552758387377</v>
      </c>
      <c r="D116" s="12">
        <v>17.485367991366225</v>
      </c>
      <c r="E116" s="12">
        <v>20.432552758387377</v>
      </c>
    </row>
    <row r="117" spans="1:5" ht="29">
      <c r="A117" s="2" t="s">
        <v>47</v>
      </c>
      <c r="B117">
        <v>27</v>
      </c>
      <c r="C117">
        <v>25.3</v>
      </c>
      <c r="D117">
        <f>B117</f>
        <v>27</v>
      </c>
      <c r="E117">
        <f>C117</f>
        <v>25.3</v>
      </c>
    </row>
    <row r="118" spans="1:5">
      <c r="A118" s="7" t="s">
        <v>27</v>
      </c>
      <c r="B118" s="11">
        <f>B117/B116</f>
        <v>1.5441482280116625</v>
      </c>
      <c r="C118" s="11">
        <f t="shared" ref="C118:E118" si="27">C117/C116</f>
        <v>1.2382202213873927</v>
      </c>
      <c r="D118" s="11">
        <f t="shared" si="27"/>
        <v>1.5441482280116625</v>
      </c>
      <c r="E118" s="11">
        <f t="shared" si="27"/>
        <v>1.2382202213873927</v>
      </c>
    </row>
    <row r="121" spans="1:5">
      <c r="A121" s="1" t="s">
        <v>48</v>
      </c>
    </row>
    <row r="123" spans="1:5" ht="29">
      <c r="A123" s="2" t="s">
        <v>45</v>
      </c>
      <c r="B123" t="s">
        <v>5</v>
      </c>
      <c r="C123" t="s">
        <v>6</v>
      </c>
      <c r="D123" t="s">
        <v>7</v>
      </c>
      <c r="E123" t="s">
        <v>8</v>
      </c>
    </row>
    <row r="124" spans="1:5">
      <c r="A124" t="s">
        <v>46</v>
      </c>
      <c r="B124" s="12">
        <v>24.715259072303979</v>
      </c>
      <c r="C124" s="12">
        <v>24.258949440245864</v>
      </c>
      <c r="D124" s="12">
        <v>24.715259072303979</v>
      </c>
      <c r="E124" s="12">
        <v>24.258949440245864</v>
      </c>
    </row>
    <row r="125" spans="1:5" ht="29">
      <c r="A125" s="2" t="s">
        <v>47</v>
      </c>
      <c r="B125">
        <v>27</v>
      </c>
      <c r="C125">
        <v>25.3</v>
      </c>
      <c r="D125">
        <f>B125</f>
        <v>27</v>
      </c>
      <c r="E125">
        <f>C125</f>
        <v>25.3</v>
      </c>
    </row>
    <row r="126" spans="1:5">
      <c r="A126" s="13" t="s">
        <v>27</v>
      </c>
      <c r="B126" s="14">
        <f>B125/B124</f>
        <v>1.0924425239084914</v>
      </c>
      <c r="C126" s="14">
        <f t="shared" ref="C126" si="28">C125/C124</f>
        <v>1.0429140825870646</v>
      </c>
      <c r="D126" s="14">
        <f t="shared" ref="D126" si="29">D125/D124</f>
        <v>1.0924425239084914</v>
      </c>
      <c r="E126" s="14">
        <f t="shared" ref="E126" si="30">E125/E124</f>
        <v>1.0429140825870646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82380a8-bb0e-49a9-a095-8fdacd3b0b6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715A8366A59BDF4FA791C7E1D74D5F40" ma:contentTypeVersion="12" ma:contentTypeDescription="Skapa ett nytt dokument." ma:contentTypeScope="" ma:versionID="41bd8511734414326d7b3e9d0580bb59">
  <xsd:schema xmlns:xsd="http://www.w3.org/2001/XMLSchema" xmlns:xs="http://www.w3.org/2001/XMLSchema" xmlns:p="http://schemas.microsoft.com/office/2006/metadata/properties" xmlns:ns2="c82380a8-bb0e-49a9-a095-8fdacd3b0b62" targetNamespace="http://schemas.microsoft.com/office/2006/metadata/properties" ma:root="true" ma:fieldsID="b62fc4df2074e44a5cda6a1d4d10853b" ns2:_="">
    <xsd:import namespace="c82380a8-bb0e-49a9-a095-8fdacd3b0b6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2380a8-bb0e-49a9-a095-8fdacd3b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Bildmarkeringar" ma:readOnly="false" ma:fieldId="{5cf76f15-5ced-4ddc-b409-7134ff3c332f}" ma:taxonomyMulti="true" ma:sspId="60f8a156-7a21-4b12-a534-c7e050ea0f88"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EA18ED-4626-4334-B76A-1C3307C6367C}">
  <ds:schemaRefs>
    <ds:schemaRef ds:uri="c82380a8-bb0e-49a9-a095-8fdacd3b0b62"/>
    <ds:schemaRef ds:uri="http://purl.org/dc/elements/1.1/"/>
    <ds:schemaRef ds:uri="http://schemas.microsoft.com/office/2006/metadata/properties"/>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CD25D933-1820-4CCD-9F84-725C7EF1E99F}">
  <ds:schemaRefs>
    <ds:schemaRef ds:uri="http://schemas.microsoft.com/sharepoint/v3/contenttype/forms"/>
  </ds:schemaRefs>
</ds:datastoreItem>
</file>

<file path=customXml/itemProps3.xml><?xml version="1.0" encoding="utf-8"?>
<ds:datastoreItem xmlns:ds="http://schemas.openxmlformats.org/officeDocument/2006/customXml" ds:itemID="{95DBC398-1BFE-44DA-83BA-31AE528299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2380a8-bb0e-49a9-a095-8fdacd3b0b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7e687cc-f93a-416b-a813-dfd9fe80a0f5}" enabled="1" method="Standard" siteId="{ffeebe53-4714-40e9-81b1-cb5984a2dd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Alternativa nyckeltal Besqab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 Börjeson</dc:creator>
  <cp:keywords/>
  <dc:description/>
  <cp:lastModifiedBy>Anna Åkerlund</cp:lastModifiedBy>
  <cp:revision/>
  <dcterms:created xsi:type="dcterms:W3CDTF">2021-04-21T12:56:37Z</dcterms:created>
  <dcterms:modified xsi:type="dcterms:W3CDTF">2026-01-29T17:29:42Z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uthorIds_UIVersion_2560">
    <vt:lpwstr>274</vt:lpwstr>
  </property>
  <property fmtid="{D5CDD505-2E9C-101B-9397-08002B2CF9AE}" pid="3" name="ContentTypeId">
    <vt:lpwstr>0x010100715A8366A59BDF4FA791C7E1D74D5F40</vt:lpwstr>
  </property>
  <property fmtid="{D5CDD505-2E9C-101B-9397-08002B2CF9AE}" pid="4" name="MediaServiceImageTags">
    <vt:lpwstr/>
  </property>
  <property fmtid="{D5CDD505-2E9C-101B-9397-08002B2CF9AE}" pid="5" name="Order">
    <vt:r8>600</vt:r8>
  </property>
  <property fmtid="{D5CDD505-2E9C-101B-9397-08002B2CF9AE}" pid="6" name="MSIP_Label_4c9af7a5-0bf4-474d-9f80-d32b83985ffd_Enabled">
    <vt:lpwstr>true</vt:lpwstr>
  </property>
  <property fmtid="{D5CDD505-2E9C-101B-9397-08002B2CF9AE}" pid="7" name="MSIP_Label_4c9af7a5-0bf4-474d-9f80-d32b83985ffd_SetDate">
    <vt:lpwstr>2026-01-27T13:07:59Z</vt:lpwstr>
  </property>
  <property fmtid="{D5CDD505-2E9C-101B-9397-08002B2CF9AE}" pid="8" name="MSIP_Label_4c9af7a5-0bf4-474d-9f80-d32b83985ffd_Method">
    <vt:lpwstr>Standard</vt:lpwstr>
  </property>
  <property fmtid="{D5CDD505-2E9C-101B-9397-08002B2CF9AE}" pid="9" name="MSIP_Label_4c9af7a5-0bf4-474d-9f80-d32b83985ffd_Name">
    <vt:lpwstr>Informationsklass - Intern</vt:lpwstr>
  </property>
  <property fmtid="{D5CDD505-2E9C-101B-9397-08002B2CF9AE}" pid="10" name="MSIP_Label_4c9af7a5-0bf4-474d-9f80-d32b83985ffd_SiteId">
    <vt:lpwstr>af96f328-1ce9-4877-ae24-5c4255923bec</vt:lpwstr>
  </property>
  <property fmtid="{D5CDD505-2E9C-101B-9397-08002B2CF9AE}" pid="11" name="MSIP_Label_4c9af7a5-0bf4-474d-9f80-d32b83985ffd_ActionId">
    <vt:lpwstr>12af1364-eb24-4c54-b55b-551a280025f8</vt:lpwstr>
  </property>
  <property fmtid="{D5CDD505-2E9C-101B-9397-08002B2CF9AE}" pid="12" name="MSIP_Label_4c9af7a5-0bf4-474d-9f80-d32b83985ffd_ContentBits">
    <vt:lpwstr>0</vt:lpwstr>
  </property>
  <property fmtid="{D5CDD505-2E9C-101B-9397-08002B2CF9AE}" pid="13" name="MSIP_Label_4c9af7a5-0bf4-474d-9f80-d32b83985ffd_Tag">
    <vt:lpwstr>10, 3, 0, 2</vt:lpwstr>
  </property>
</Properties>
</file>